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TMS-Firmenseite\Backup 2020\"/>
    </mc:Choice>
  </mc:AlternateContent>
  <xr:revisionPtr revIDLastSave="0" documentId="13_ncr:1_{E40F7386-6D02-4477-B54A-E17A9CDD07E0}" xr6:coauthVersionLast="47" xr6:coauthVersionMax="47" xr10:uidLastSave="{00000000-0000-0000-0000-000000000000}"/>
  <workbookProtection workbookAlgorithmName="SHA-512" workbookHashValue="FbQ2volESG5CPtuDsBbQsn2bv6gsKy7L+PU6da98hOwkdN4icW5/4AlE35kt434REIcdWtqawzge61iGZu7FAw==" workbookSaltValue="4KhxA64lzhwmD0Rd5aB82g==" workbookSpinCount="100000" lockStructure="1"/>
  <bookViews>
    <workbookView showSheetTabs="0" xWindow="28680" yWindow="-120" windowWidth="29040" windowHeight="15840" xr2:uid="{00000000-000D-0000-FFFF-FFFF00000000}"/>
  </bookViews>
  <sheets>
    <sheet name="Sicherheitscheck" sheetId="1" r:id="rId1"/>
  </sheets>
  <calcPr calcId="181029"/>
  <fileRecoveryPr autoRecover="0"/>
</workbook>
</file>

<file path=xl/calcChain.xml><?xml version="1.0" encoding="utf-8"?>
<calcChain xmlns="http://schemas.openxmlformats.org/spreadsheetml/2006/main">
  <c r="K30" i="1" l="1"/>
  <c r="G15" i="1" l="1"/>
  <c r="H16" i="1" l="1"/>
  <c r="H15" i="1"/>
  <c r="F14" i="1"/>
  <c r="F19" i="1"/>
  <c r="F23" i="1" s="1"/>
  <c r="G16" i="1"/>
  <c r="F16" i="1" s="1"/>
  <c r="F24" i="1" l="1"/>
  <c r="F20" i="1"/>
</calcChain>
</file>

<file path=xl/sharedStrings.xml><?xml version="1.0" encoding="utf-8"?>
<sst xmlns="http://schemas.openxmlformats.org/spreadsheetml/2006/main" count="16" uniqueCount="15">
  <si>
    <t>Sicherheitscheck</t>
  </si>
  <si>
    <t>Betriebsart:</t>
  </si>
  <si>
    <t>Vorhandene Erste-Hilfe-Kästen:</t>
  </si>
  <si>
    <t>Baustelle</t>
  </si>
  <si>
    <t xml:space="preserve">kleine(r) gemäß DIN 13157 gefüllt </t>
  </si>
  <si>
    <t xml:space="preserve">große(r) gemäß DIN 13169 gefüllt </t>
  </si>
  <si>
    <t>Anzahl Beschäftigter:</t>
  </si>
  <si>
    <t>Wie viele Erste-Hilfe-Koffer benötigen Sie im Betrieb?</t>
  </si>
  <si>
    <t>Inhaltsliste zum Prüfen</t>
  </si>
  <si>
    <t>Herstellung und Verarbeitung</t>
  </si>
  <si>
    <t>Verwaltung und Handel</t>
  </si>
  <si>
    <t>www.erstehilfeshop.de</t>
  </si>
  <si>
    <t>Damit Sie bei Unfällen optimal ausgestattet sind.</t>
  </si>
  <si>
    <t>TMS Pro Shop GmbH – www.erstehilfeshop.de – zu günstigen Preisen Markenqualität online bestellen.</t>
  </si>
  <si>
    <t>BITTE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</si>
</sst>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color rgb="FF408E79"/>
      <name val="Tahoma"/>
      <family val="2"/>
    </font>
    <font>
      <sz val="11"/>
      <color theme="0"/>
      <name val="Tahoma"/>
      <family val="2"/>
    </font>
    <font>
      <sz val="9"/>
      <color theme="0"/>
      <name val="Tahoma"/>
      <family val="2"/>
    </font>
    <font>
      <b/>
      <sz val="25"/>
      <color theme="1"/>
      <name val="Tahoma"/>
      <family val="2"/>
    </font>
    <font>
      <sz val="12"/>
      <color theme="0"/>
      <name val="Tahoma"/>
      <family val="2"/>
    </font>
    <font>
      <sz val="12"/>
      <color theme="1"/>
      <name val="Tahoma"/>
      <family val="2"/>
    </font>
    <font>
      <sz val="12"/>
      <color rgb="FF408E79"/>
      <name val="Tahoma"/>
      <family val="2"/>
    </font>
    <font>
      <i/>
      <sz val="12"/>
      <color theme="0"/>
      <name val="Tahoma"/>
      <family val="2"/>
    </font>
    <font>
      <u/>
      <sz val="11"/>
      <color theme="10"/>
      <name val="Calibri"/>
      <family val="2"/>
      <scheme val="minor"/>
    </font>
    <font>
      <b/>
      <sz val="16"/>
      <color rgb="FF972423"/>
      <name val="Tahoma"/>
      <family val="2"/>
    </font>
    <font>
      <b/>
      <sz val="12"/>
      <color rgb="FF408E79"/>
      <name val="Tahoma"/>
      <family val="2"/>
    </font>
    <font>
      <sz val="10"/>
      <color rgb="FFFFFFFF"/>
      <name val="Tahoma"/>
      <family val="2"/>
    </font>
    <font>
      <b/>
      <u/>
      <sz val="20"/>
      <color rgb="FF408E79"/>
      <name val="Calibri"/>
      <family val="2"/>
      <scheme val="minor"/>
    </font>
    <font>
      <sz val="12"/>
      <name val="Tahoma"/>
      <family val="2"/>
    </font>
    <font>
      <sz val="8"/>
      <color rgb="FFFFFFFF"/>
      <name val="Tahoma"/>
      <family val="2"/>
    </font>
    <font>
      <b/>
      <sz val="12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408E79"/>
        <bgColor indexed="64"/>
      </patternFill>
    </fill>
    <fill>
      <patternFill patternType="solid">
        <fgColor rgb="FFA9A2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11" fillId="0" borderId="0" xfId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5" fillId="2" borderId="0" xfId="0" applyFont="1" applyFill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13" fillId="0" borderId="0" xfId="0" applyFont="1"/>
    <xf numFmtId="0" fontId="16" fillId="0" borderId="0" xfId="0" applyFont="1" applyAlignment="1">
      <alignment horizontal="left"/>
    </xf>
    <xf numFmtId="0" fontId="10" fillId="2" borderId="0" xfId="0" applyFont="1" applyFill="1" applyAlignment="1" applyProtection="1">
      <alignment horizontal="center" vertical="center"/>
      <protection locked="0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14" fontId="17" fillId="2" borderId="0" xfId="0" applyNumberFormat="1" applyFont="1" applyFill="1" applyAlignment="1">
      <alignment vertical="center"/>
    </xf>
    <xf numFmtId="0" fontId="18" fillId="2" borderId="0" xfId="0" applyFont="1" applyFill="1"/>
    <xf numFmtId="0" fontId="13" fillId="4" borderId="0" xfId="0" applyFont="1" applyFill="1"/>
    <xf numFmtId="14" fontId="17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top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1" fillId="2" borderId="0" xfId="1" applyFill="1" applyAlignment="1" applyProtection="1">
      <alignment horizontal="right" vertical="center"/>
      <protection locked="0"/>
    </xf>
  </cellXfs>
  <cellStyles count="2">
    <cellStyle name="Link" xfId="1" builtinId="8"/>
    <cellStyle name="Standard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408E79"/>
        </patternFill>
      </fill>
    </dxf>
    <dxf>
      <font>
        <color theme="0"/>
      </font>
      <fill>
        <patternFill>
          <bgColor rgb="FF408E79"/>
        </patternFill>
      </fill>
    </dxf>
    <dxf>
      <font>
        <color theme="0"/>
      </font>
      <fill>
        <patternFill>
          <bgColor rgb="FFA9A29A"/>
        </patternFill>
      </fill>
      <border>
        <left style="thin">
          <color rgb="FF408E79"/>
        </left>
        <right style="thin">
          <color rgb="FF408E79"/>
        </right>
        <top style="thin">
          <color rgb="FF408E79"/>
        </top>
        <bottom style="thin">
          <color rgb="FF408E79"/>
        </bottom>
      </border>
    </dxf>
  </dxfs>
  <tableStyles count="0" defaultTableStyle="TableStyleMedium2" defaultPivotStyle="PivotStyleLight16"/>
  <colors>
    <mruColors>
      <color rgb="FFA9A29A"/>
      <color rgb="FF408E79"/>
      <color rgb="FFFFFFFF"/>
      <color rgb="FF972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image" Target="../media/image1.png"/><Relationship Id="rId7" Type="http://schemas.openxmlformats.org/officeDocument/2006/relationships/hyperlink" Target="https://www.tmsproshop.de/" TargetMode="External"/><Relationship Id="rId2" Type="http://schemas.openxmlformats.org/officeDocument/2006/relationships/hyperlink" Target="http://www.erstehilfeshop.de/" TargetMode="External"/><Relationship Id="rId1" Type="http://schemas.openxmlformats.org/officeDocument/2006/relationships/hyperlink" Target="https://www.erstehilfeshop.de/inhalts-check-und-bestellliste-fuer-erste-hilfe-koffer-und-verbandkaesten--k.html" TargetMode="External"/><Relationship Id="rId6" Type="http://schemas.openxmlformats.org/officeDocument/2006/relationships/image" Target="../media/image3.png"/><Relationship Id="rId5" Type="http://schemas.openxmlformats.org/officeDocument/2006/relationships/image" Target="../media/image2.jpeg"/><Relationship Id="rId4" Type="http://schemas.openxmlformats.org/officeDocument/2006/relationships/hyperlink" Target="https://www.erstehilfeshop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39497</xdr:colOff>
      <xdr:row>10</xdr:row>
      <xdr:rowOff>67733</xdr:rowOff>
    </xdr:from>
    <xdr:to>
      <xdr:col>9</xdr:col>
      <xdr:colOff>115696</xdr:colOff>
      <xdr:row>10</xdr:row>
      <xdr:rowOff>172509</xdr:rowOff>
    </xdr:to>
    <xdr:sp macro="" textlink="">
      <xdr:nvSpPr>
        <xdr:cNvPr id="1029" name="Documen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EditPoints="1" noChangeArrowheads="1"/>
        </xdr:cNvSpPr>
      </xdr:nvSpPr>
      <xdr:spPr bwMode="auto">
        <a:xfrm>
          <a:off x="7529155" y="2193312"/>
          <a:ext cx="76199" cy="104776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oneCell">
    <xdr:from>
      <xdr:col>2</xdr:col>
      <xdr:colOff>676275</xdr:colOff>
      <xdr:row>12</xdr:row>
      <xdr:rowOff>38100</xdr:rowOff>
    </xdr:from>
    <xdr:to>
      <xdr:col>4</xdr:col>
      <xdr:colOff>219075</xdr:colOff>
      <xdr:row>32</xdr:row>
      <xdr:rowOff>178565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2619375"/>
          <a:ext cx="1371600" cy="4133096"/>
        </a:xfrm>
        <a:prstGeom prst="rect">
          <a:avLst/>
        </a:prstGeom>
      </xdr:spPr>
    </xdr:pic>
    <xdr:clientData fLocksWithSheet="0"/>
  </xdr:twoCellAnchor>
  <xdr:twoCellAnchor>
    <xdr:from>
      <xdr:col>9</xdr:col>
      <xdr:colOff>34484</xdr:colOff>
      <xdr:row>11</xdr:row>
      <xdr:rowOff>72746</xdr:rowOff>
    </xdr:from>
    <xdr:to>
      <xdr:col>9</xdr:col>
      <xdr:colOff>110683</xdr:colOff>
      <xdr:row>11</xdr:row>
      <xdr:rowOff>177522</xdr:rowOff>
    </xdr:to>
    <xdr:sp macro="" textlink="">
      <xdr:nvSpPr>
        <xdr:cNvPr id="11" name="Documen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EditPoints="1" noChangeArrowheads="1"/>
        </xdr:cNvSpPr>
      </xdr:nvSpPr>
      <xdr:spPr bwMode="auto">
        <a:xfrm>
          <a:off x="7524142" y="2428930"/>
          <a:ext cx="76199" cy="104776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oneCell">
    <xdr:from>
      <xdr:col>2</xdr:col>
      <xdr:colOff>9524</xdr:colOff>
      <xdr:row>0</xdr:row>
      <xdr:rowOff>9524</xdr:rowOff>
    </xdr:from>
    <xdr:to>
      <xdr:col>12</xdr:col>
      <xdr:colOff>10124</xdr:colOff>
      <xdr:row>1</xdr:row>
      <xdr:rowOff>91109</xdr:rowOff>
    </xdr:to>
    <xdr:pic>
      <xdr:nvPicPr>
        <xdr:cNvPr id="5" name="Grafi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835"/>
        <a:stretch/>
      </xdr:blipFill>
      <xdr:spPr>
        <a:xfrm>
          <a:off x="1533524" y="9524"/>
          <a:ext cx="7703426" cy="263802"/>
        </a:xfrm>
        <a:prstGeom prst="rect">
          <a:avLst/>
        </a:prstGeom>
      </xdr:spPr>
    </xdr:pic>
    <xdr:clientData/>
  </xdr:twoCellAnchor>
  <xdr:twoCellAnchor editAs="oneCell">
    <xdr:from>
      <xdr:col>2</xdr:col>
      <xdr:colOff>2</xdr:colOff>
      <xdr:row>1</xdr:row>
      <xdr:rowOff>124812</xdr:rowOff>
    </xdr:from>
    <xdr:to>
      <xdr:col>4</xdr:col>
      <xdr:colOff>735726</xdr:colOff>
      <xdr:row>4</xdr:row>
      <xdr:rowOff>15623</xdr:rowOff>
    </xdr:to>
    <xdr:pic>
      <xdr:nvPicPr>
        <xdr:cNvPr id="4" name="Grafik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72BA86-ADB9-819F-3BF2-96953B3CB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2" y="308743"/>
          <a:ext cx="2561896" cy="442604"/>
        </a:xfrm>
        <a:prstGeom prst="rect">
          <a:avLst/>
        </a:prstGeom>
      </xdr:spPr>
    </xdr:pic>
    <xdr:clientData/>
  </xdr:twoCellAnchor>
  <xdr:twoCellAnchor editAs="oneCell">
    <xdr:from>
      <xdr:col>10</xdr:col>
      <xdr:colOff>216775</xdr:colOff>
      <xdr:row>1</xdr:row>
      <xdr:rowOff>111672</xdr:rowOff>
    </xdr:from>
    <xdr:to>
      <xdr:col>12</xdr:col>
      <xdr:colOff>19181</xdr:colOff>
      <xdr:row>4</xdr:row>
      <xdr:rowOff>56426</xdr:rowOff>
    </xdr:to>
    <xdr:pic>
      <xdr:nvPicPr>
        <xdr:cNvPr id="7" name="Grafik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DB07B5-8ACC-7CCB-8C1D-2402BB046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0827" y="295603"/>
          <a:ext cx="774613" cy="496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rstehilfeshop.de/inhalts-check-und-bestellliste-fuer-erste-hilfe-koffer-und-verbandkaesten--k.html" TargetMode="External"/><Relationship Id="rId2" Type="http://schemas.openxmlformats.org/officeDocument/2006/relationships/hyperlink" Target="https://www.erstehilfeshop.de/inhalts-check-und-bestellliste-fuer-erste-hilfe-koffer-und-verbandkaesten--k.html" TargetMode="External"/><Relationship Id="rId1" Type="http://schemas.openxmlformats.org/officeDocument/2006/relationships/hyperlink" Target="http://www.erstehilfeshop.d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C6:M39"/>
  <sheetViews>
    <sheetView showGridLines="0" showRowColHeaders="0" tabSelected="1" showOutlineSymbols="0" zoomScaleNormal="100" zoomScalePageLayoutView="80" workbookViewId="0">
      <selection activeCell="J12" sqref="J12:K12"/>
    </sheetView>
  </sheetViews>
  <sheetFormatPr baseColWidth="10" defaultRowHeight="14.25" x14ac:dyDescent="0.2"/>
  <cols>
    <col min="1" max="3" width="11.42578125" style="1"/>
    <col min="4" max="4" width="16" style="1" customWidth="1"/>
    <col min="5" max="5" width="14" style="1" customWidth="1"/>
    <col min="6" max="6" width="10.28515625" style="1" customWidth="1"/>
    <col min="7" max="7" width="11.42578125" style="1"/>
    <col min="8" max="8" width="16.28515625" style="1" bestFit="1" customWidth="1"/>
    <col min="9" max="9" width="10" style="1" customWidth="1"/>
    <col min="10" max="10" width="11.42578125" style="1"/>
    <col min="11" max="11" width="10.5703125" style="1" customWidth="1"/>
    <col min="12" max="12" width="4" style="1" customWidth="1"/>
    <col min="13" max="16384" width="11.42578125" style="1"/>
  </cols>
  <sheetData>
    <row r="6" spans="3:12" ht="30.75" x14ac:dyDescent="0.4">
      <c r="C6" s="31" t="s">
        <v>0</v>
      </c>
      <c r="D6" s="31"/>
      <c r="E6" s="31"/>
      <c r="F6" s="31"/>
      <c r="G6" s="31"/>
      <c r="H6" s="31"/>
      <c r="I6" s="31"/>
      <c r="J6" s="31"/>
      <c r="K6" s="31"/>
      <c r="L6" s="31"/>
    </row>
    <row r="7" spans="3:12" ht="15" x14ac:dyDescent="0.2">
      <c r="C7" s="32" t="s">
        <v>7</v>
      </c>
      <c r="D7" s="32"/>
      <c r="E7" s="32"/>
      <c r="F7" s="32"/>
      <c r="G7" s="32"/>
      <c r="H7" s="32"/>
      <c r="I7" s="32"/>
      <c r="J7" s="32"/>
      <c r="K7" s="32"/>
      <c r="L7" s="32"/>
    </row>
    <row r="8" spans="3:12" ht="15" x14ac:dyDescent="0.2">
      <c r="C8" s="28" t="s">
        <v>14</v>
      </c>
      <c r="F8" s="2"/>
    </row>
    <row r="9" spans="3:12" s="9" customFormat="1" ht="18" customHeight="1" x14ac:dyDescent="0.2">
      <c r="C9" s="27"/>
      <c r="D9" s="4"/>
      <c r="E9" s="5" t="s">
        <v>1</v>
      </c>
      <c r="F9" s="35"/>
      <c r="G9" s="35"/>
      <c r="H9" s="35"/>
      <c r="I9" s="6"/>
      <c r="J9" s="7"/>
      <c r="K9" s="8"/>
      <c r="L9" s="8"/>
    </row>
    <row r="10" spans="3:12" s="9" customFormat="1" ht="18" customHeight="1" x14ac:dyDescent="0.2">
      <c r="C10" s="8"/>
      <c r="D10" s="4"/>
      <c r="E10" s="5" t="s">
        <v>6</v>
      </c>
      <c r="F10" s="24"/>
      <c r="G10" s="6"/>
      <c r="H10" s="6"/>
      <c r="I10" s="6"/>
      <c r="J10" s="7"/>
      <c r="K10" s="8"/>
      <c r="L10" s="8"/>
    </row>
    <row r="11" spans="3:12" s="9" customFormat="1" ht="18" customHeight="1" x14ac:dyDescent="0.2">
      <c r="C11" s="8"/>
      <c r="D11" s="4"/>
      <c r="E11" s="5" t="s">
        <v>2</v>
      </c>
      <c r="F11" s="25"/>
      <c r="G11" s="6" t="s">
        <v>4</v>
      </c>
      <c r="H11" s="6"/>
      <c r="I11" s="6"/>
      <c r="J11" s="36" t="s">
        <v>8</v>
      </c>
      <c r="K11" s="36"/>
      <c r="L11" s="16"/>
    </row>
    <row r="12" spans="3:12" s="9" customFormat="1" ht="18" customHeight="1" x14ac:dyDescent="0.2">
      <c r="C12" s="8"/>
      <c r="D12" s="4"/>
      <c r="E12" s="6"/>
      <c r="F12" s="25"/>
      <c r="G12" s="6" t="s">
        <v>5</v>
      </c>
      <c r="H12" s="6"/>
      <c r="I12" s="6"/>
      <c r="J12" s="36" t="s">
        <v>8</v>
      </c>
      <c r="K12" s="36"/>
      <c r="L12" s="16"/>
    </row>
    <row r="13" spans="3:12" s="9" customFormat="1" ht="9" customHeight="1" x14ac:dyDescent="0.2"/>
    <row r="14" spans="3:12" s="9" customFormat="1" ht="18" customHeight="1" x14ac:dyDescent="0.2">
      <c r="F14" s="22" t="str">
        <f>IF(OR(F10="",G15=0),"","Sie benötigen aufgrund Ihrer Angaben:")</f>
        <v/>
      </c>
      <c r="G14" s="19"/>
      <c r="H14" s="19"/>
      <c r="I14" s="10"/>
      <c r="J14" s="10"/>
    </row>
    <row r="15" spans="3:12" s="9" customFormat="1" ht="18" customHeight="1" x14ac:dyDescent="0.2">
      <c r="F15" s="21"/>
      <c r="G15" s="21">
        <f>IF(IF(IF(AND($F$9="Verwaltung und Handel",$F$10&gt;=1,$F$10&lt;=50),1,IF(AND($F$9="Verwaltung und Handel",$F$10&gt;=51,$F$10&lt;=300),2,IF(AND($F$9="Verwaltung und Handel",$F$10&gt;=301,$F$10&lt;=600),4,IF(AND($F$9="Verwaltung und Handel",$F$10&gt;600),((QUOTIENT(($F$10-600),300)+1)*2)+4))))-$F$11-(2*F12)&lt;=0,"",IF(AND($F$9="Verwaltung und Handel",$F$10&gt;=1,$F$10&lt;=50),1,IF(AND($F$9="Verwaltung und Handel",$F$10&gt;=51,$F$10&lt;=300),2,IF(AND($F$9="Verwaltung und Handel",$F$10&gt;=301,$F$10&lt;=600),4,IF($F$10&gt;600,((QUOTIENT(($F$10-600),300)+1)*2)+4))))-$F$11-(2*F12))&amp;IF(IF(AND($F$9="Herstellung und Verarbeitung",$F$10&gt;=1,$F$10&lt;=20),1,IF(AND($F$9="Herstellung und Verarbeitung",$F$10&gt;=21,$F$10&lt;=100),2,IF(AND($F$9="Herstellung und Verarbeitung",$F$10&gt;=101,$F$10&lt;=200),4,IF(AND($F$9="Herstellung und Verarbeitung",$F$10&gt;200),((QUOTIENT(($F$10-200),100)+1)*2)+4))))-$F$11-(2*F12)&lt;=0,"",IF(AND($F$9="Herstellung und Verarbeitung",$F$10&gt;=1,$F$10&lt;=20),1,IF(AND($F$9="Herstellung und Verarbeitung",$F$10&gt;=21,$F$10&lt;=100),2,IF(AND($F$9="Herstellung und Verarbeitung",$F$10&gt;=101,$F$10&lt;=200),4,IF($F$10&gt;200,((QUOTIENT(($F$10-200),100)+1)*2)+4))))-$F$11-(2*F12))&amp;IF(IF(AND($F$9="Baustelle",$F$10&gt;=1,$F$10&lt;=10),1,IF(AND($F$9="Baustelle",$F$10&gt;=11,$F$10&lt;=50),2,IF(AND($F$9="Baustelle",$F$10&gt;=51,$F$10&lt;=100),4,IF(AND($F$9="Baustelle",$F$10&gt;100),((QUOTIENT(($F$10-100),50)+1)*2)+4))))-$F$11-(2*F12)&lt;=0,"",IF(AND($F$9="Baustelle",$F$10&gt;=1,$F$10&lt;=10),1,IF(AND($F$9="Baustelle",$F$10&gt;=11,$F$10&lt;=50),2,IF(AND($F$9="Baustelle",$F$10&gt;=51,$F$10&lt;=100),4,IF($F$10&gt;100,((QUOTIENT(($F$10-100),50)+1)*2)+4))))-$F$11-(2*F12))="",0,IF(IF(AND($F$9="Verwaltung und Handel",$F$10&gt;=1,$F$10&lt;=50),1,IF(AND($F$9="Verwaltung und Handel",$F$10&gt;=51,$F$10&lt;=300),2,IF(AND($F$9="Verwaltung und Handel",$F$10&gt;=301,$F$10&lt;=600),4,IF(AND($F$9="Verwaltung und Handel",$F$10&gt;600),((QUOTIENT(($F$10-600),300)+1)*2)+4))))-$F$11-(2*F12)&lt;=0,"",IF(AND($F$9="Verwaltung und Handel",$F$10&gt;=1,$F$10&lt;=50),1,IF(AND($F$9="Verwaltung und Handel",$F$10&gt;=51,$F$10&lt;=300),2,IF(AND($F$9="Verwaltung und Handel",$F$10&gt;=301,$F$10&lt;=600),4,IF($F$10&gt;600,((QUOTIENT(($F$10-600),300)+1)*2)+4))))-$F$11-(2*F12))&amp;IF(IF(AND($F$9="Herstellung und Verarbeitung",$F$10&gt;=1,$F$10&lt;=20),1,IF(AND($F$9="Herstellung und Verarbeitung",$F$10&gt;=21,$F$10&lt;=100),2,IF(AND($F$9="Herstellung und Verarbeitung",$F$10&gt;=101,$F$10&lt;=200),4,IF(AND($F$9="Herstellung und Verarbeitung",$F$10&gt;200),((QUOTIENT(($F$10-200),100)+1)*2)+4))))-$F$11-(2*F12)&lt;=0,"",IF(AND($F$9="Herstellung und Verarbeitung",$F$10&gt;=1,$F$10&lt;=20),1,IF(AND($F$9="Herstellung und Verarbeitung",$F$10&gt;=21,$F$10&lt;=100),2,IF(AND($F$9="Herstellung und Verarbeitung",$F$10&gt;=101,$F$10&lt;=200),4,IF($F$10&gt;200,((QUOTIENT(($F$10-200),100)+1)*2)+4))))-$F$11-(2*F12))&amp;IF(IF(AND($F$9="Baustelle",$F$10&gt;=1,$F$10&lt;=10),1,IF(AND($F$9="Baustelle",$F$10&gt;=11,$F$10&lt;=50),2,IF(AND($F$9="Baustelle",$F$10&gt;=51,$F$10&lt;=100),4,IF(AND($F$9="Baustelle",$F$10&gt;100),((QUOTIENT(($F$10-100),50)+1)*2)+4))))-$F$11-(2*F12)&lt;=0,"",IF(AND($F$9="Baustelle",$F$10&gt;=1,$F$10&lt;=10),1,IF(AND($F$9="Baustelle",$F$10&gt;=11,$F$10&lt;=50),2,IF(AND($F$9="Baustelle",$F$10&gt;=51,$F$10&lt;=100),4,IF($F$10&gt;100,((QUOTIENT(($F$10-100),50)+1)*2)+4))))-$F$11-(2*F12)))</f>
        <v>0</v>
      </c>
      <c r="H15" s="19" t="str">
        <f>IF(OR(F10="",G15=0),"","Stück des kleinen Erste-Hilfe-Kastens (DIN 13157)")</f>
        <v/>
      </c>
      <c r="I15" s="10"/>
      <c r="J15" s="10"/>
    </row>
    <row r="16" spans="3:12" s="9" customFormat="1" ht="18" customHeight="1" x14ac:dyDescent="0.2">
      <c r="D16" s="11"/>
      <c r="F16" s="21" t="str">
        <f>IF($G$16&gt;0,"alternativ","")</f>
        <v/>
      </c>
      <c r="G16" s="21">
        <f>ROUND((IF($G$15&gt;=2,$G$15/2)),0)</f>
        <v>0</v>
      </c>
      <c r="H16" s="19" t="str">
        <f>IF(OR(F10="",G15=0),"","Stück des großen Erste-Hilfe-Kastens (DIN 13169)")</f>
        <v/>
      </c>
      <c r="I16" s="10"/>
      <c r="J16" s="10"/>
    </row>
    <row r="19" spans="3:13" ht="19.5" x14ac:dyDescent="0.25">
      <c r="F19" s="17" t="str">
        <f>IF(OR($F$9="",$F$10=""),"",IF(AND($F$9&lt;&gt;"",$F$10&lt;&gt;"",$G$15=0),"H E R Z L I C H E N  G L Ü C K W U N S C H !","H I N W E I S !"))</f>
        <v/>
      </c>
    </row>
    <row r="20" spans="3:13" ht="15" x14ac:dyDescent="0.2">
      <c r="E20" s="3" t="s">
        <v>3</v>
      </c>
      <c r="F20" s="23" t="str">
        <f>IF($F$19="","",IF($F$19="H I N W E I S !","Gemäß Ihrer obigen Angaben sind Sie NICHT ausreichend ausgestattet!","Gemäß Ihrer obigen Angaben sind Sie optimal ausgestattet."))</f>
        <v/>
      </c>
    </row>
    <row r="21" spans="3:13" x14ac:dyDescent="0.2">
      <c r="E21" s="3" t="s">
        <v>9</v>
      </c>
    </row>
    <row r="22" spans="3:13" x14ac:dyDescent="0.2">
      <c r="E22" s="3" t="s">
        <v>10</v>
      </c>
    </row>
    <row r="23" spans="3:13" ht="15" x14ac:dyDescent="0.25">
      <c r="F23" s="33" t="str">
        <f>IF($F$19="H E R Z L I C H E N  G L Ü C K W U N S C H !","Weitere Erste-Hilfe-Produkte in unserem "&amp;HYPERLINK("www.erstehilfeshop.de","Onlineshop"),IF($F$19="H I N W E I S !","Benötigte Erste-Hilfe-Kästen über unseren "&amp;HYPERLINK("www.erstehilfeshop.de","Onlineshop"),""))</f>
        <v/>
      </c>
      <c r="G23" s="33"/>
      <c r="H23" s="33"/>
      <c r="I23" s="33"/>
      <c r="J23" s="33"/>
      <c r="K23" s="33"/>
      <c r="L23" s="33"/>
      <c r="M23" s="12"/>
    </row>
    <row r="24" spans="3:13" ht="19.5" customHeight="1" x14ac:dyDescent="0.2">
      <c r="F24" s="33" t="str">
        <f>IF($F$23="","","schnell und günstig bestellen:")</f>
        <v/>
      </c>
      <c r="G24" s="33"/>
      <c r="H24" s="33"/>
      <c r="I24" s="33"/>
      <c r="J24" s="33"/>
      <c r="K24" s="33"/>
      <c r="L24" s="33"/>
    </row>
    <row r="25" spans="3:13" ht="15" customHeight="1" x14ac:dyDescent="0.2">
      <c r="F25" s="15"/>
      <c r="H25" s="18"/>
      <c r="I25" s="14"/>
      <c r="J25" s="14"/>
    </row>
    <row r="26" spans="3:13" ht="26.25" x14ac:dyDescent="0.2">
      <c r="F26" s="34" t="s">
        <v>11</v>
      </c>
      <c r="G26" s="34"/>
      <c r="H26" s="34"/>
      <c r="I26" s="34"/>
      <c r="J26" s="14"/>
    </row>
    <row r="27" spans="3:13" ht="15" x14ac:dyDescent="0.2">
      <c r="G27" s="13"/>
      <c r="H27" s="15"/>
      <c r="I27" s="15"/>
      <c r="J27" s="15"/>
      <c r="K27" s="13"/>
    </row>
    <row r="28" spans="3:13" ht="15" x14ac:dyDescent="0.2">
      <c r="F28" s="20" t="s">
        <v>12</v>
      </c>
      <c r="H28" s="13"/>
      <c r="I28" s="13"/>
      <c r="J28" s="13"/>
      <c r="K28" s="13"/>
    </row>
    <row r="29" spans="3:13" ht="10.5" customHeight="1" x14ac:dyDescent="0.2">
      <c r="H29" s="13"/>
      <c r="I29" s="13"/>
      <c r="J29" s="13"/>
      <c r="K29" s="13"/>
    </row>
    <row r="30" spans="3:13" ht="16.5" customHeight="1" x14ac:dyDescent="0.2">
      <c r="C30" s="30" t="s">
        <v>13</v>
      </c>
      <c r="D30" s="30"/>
      <c r="E30" s="30"/>
      <c r="F30" s="30"/>
      <c r="G30" s="30"/>
      <c r="H30" s="30"/>
      <c r="I30" s="30"/>
      <c r="J30" s="30"/>
      <c r="K30" s="29">
        <f ca="1">TODAY()</f>
        <v>45337</v>
      </c>
      <c r="L30" s="26"/>
    </row>
    <row r="31" spans="3:13" ht="12.75" customHeight="1" x14ac:dyDescent="0.2">
      <c r="C31" s="30"/>
      <c r="D31" s="30"/>
      <c r="E31" s="30"/>
      <c r="F31" s="30"/>
      <c r="G31" s="30"/>
      <c r="H31" s="30"/>
      <c r="I31" s="30"/>
      <c r="J31" s="30"/>
      <c r="K31" s="29"/>
      <c r="L31" s="26"/>
    </row>
    <row r="32" spans="3:13" x14ac:dyDescent="0.2">
      <c r="F32" s="13"/>
      <c r="G32" s="13"/>
      <c r="H32" s="13"/>
      <c r="I32" s="13"/>
      <c r="J32" s="13"/>
      <c r="K32" s="13"/>
    </row>
    <row r="33" spans="6:11" x14ac:dyDescent="0.2">
      <c r="F33" s="13"/>
      <c r="G33" s="13"/>
      <c r="H33" s="13"/>
      <c r="I33" s="13"/>
      <c r="J33" s="13"/>
      <c r="K33" s="13"/>
    </row>
    <row r="34" spans="6:11" x14ac:dyDescent="0.2">
      <c r="F34" s="13"/>
      <c r="G34" s="13"/>
      <c r="H34" s="13"/>
      <c r="I34" s="13"/>
      <c r="J34" s="13"/>
      <c r="K34" s="13"/>
    </row>
    <row r="35" spans="6:11" x14ac:dyDescent="0.2">
      <c r="F35" s="13"/>
      <c r="G35" s="13"/>
      <c r="H35" s="13"/>
      <c r="I35" s="13"/>
      <c r="J35" s="13"/>
      <c r="K35" s="13"/>
    </row>
    <row r="36" spans="6:11" x14ac:dyDescent="0.2">
      <c r="F36" s="13"/>
      <c r="G36" s="13"/>
      <c r="H36" s="13"/>
      <c r="I36" s="13"/>
      <c r="J36" s="13"/>
      <c r="K36" s="13"/>
    </row>
    <row r="37" spans="6:11" x14ac:dyDescent="0.2">
      <c r="F37" s="13"/>
      <c r="G37" s="13"/>
      <c r="H37" s="13"/>
      <c r="I37" s="13"/>
      <c r="J37" s="13"/>
      <c r="K37" s="13"/>
    </row>
    <row r="38" spans="6:11" x14ac:dyDescent="0.2">
      <c r="F38" s="13"/>
      <c r="G38" s="13"/>
      <c r="H38" s="13"/>
      <c r="I38" s="13"/>
      <c r="J38" s="13"/>
      <c r="K38" s="13"/>
    </row>
    <row r="39" spans="6:11" x14ac:dyDescent="0.2">
      <c r="F39" s="13"/>
      <c r="G39" s="13"/>
      <c r="H39" s="13"/>
      <c r="I39" s="13"/>
      <c r="J39" s="13"/>
      <c r="K39" s="13"/>
    </row>
  </sheetData>
  <sheetProtection algorithmName="SHA-512" hashValue="sA7P2j7m5z+XWHrIgPCMARAGkajK7OyeRVEZ4MUGlS5By9+REhberPD1T23KdotxcLHie4+xpiGd+zM7TMno1A==" saltValue="5KRvP0ZTjsnCUu7GH8F2Jg==" spinCount="100000" sheet="1" formatCells="0" formatColumns="0" formatRows="0" insertColumns="0" insertRows="0" insertHyperlinks="0" deleteColumns="0" deleteRows="0" selectLockedCells="1" pivotTables="0"/>
  <mergeCells count="10">
    <mergeCell ref="K30:K31"/>
    <mergeCell ref="C30:J31"/>
    <mergeCell ref="C6:L6"/>
    <mergeCell ref="C7:L7"/>
    <mergeCell ref="F23:L23"/>
    <mergeCell ref="F24:L24"/>
    <mergeCell ref="F26:I26"/>
    <mergeCell ref="F9:H9"/>
    <mergeCell ref="J11:K11"/>
    <mergeCell ref="J12:K12"/>
  </mergeCells>
  <conditionalFormatting sqref="F9:F12">
    <cfRule type="cellIs" dxfId="3" priority="14" operator="equal">
      <formula>""</formula>
    </cfRule>
  </conditionalFormatting>
  <conditionalFormatting sqref="F23:F24">
    <cfRule type="cellIs" dxfId="2" priority="8" operator="notEqual">
      <formula>""</formula>
    </cfRule>
  </conditionalFormatting>
  <conditionalFormatting sqref="F23:L24">
    <cfRule type="expression" dxfId="1" priority="15">
      <formula>$F$23&lt;&gt;""</formula>
    </cfRule>
  </conditionalFormatting>
  <conditionalFormatting sqref="G15:G16">
    <cfRule type="cellIs" dxfId="0" priority="3" operator="equal">
      <formula>0</formula>
    </cfRule>
  </conditionalFormatting>
  <dataValidations count="1">
    <dataValidation type="list" operator="equal" allowBlank="1" showErrorMessage="1" errorTitle="Bitte aus Liste auswählen" error="Bitte eine Branche aus der Auswahlliste wählen." promptTitle="Bitte wählen Sie aus" sqref="F9:H9" xr:uid="{00000000-0002-0000-0000-000000000000}">
      <formula1>$E$20:$E$22</formula1>
    </dataValidation>
  </dataValidations>
  <hyperlinks>
    <hyperlink ref="F26" r:id="rId1" xr:uid="{00000000-0004-0000-0000-000000000000}"/>
    <hyperlink ref="J11:K11" r:id="rId2" display="Inhaltsliste zum Prüfen" xr:uid="{00000000-0004-0000-0000-000001000000}"/>
    <hyperlink ref="J12:K12" r:id="rId3" display="Inhaltsliste zum Prüfen" xr:uid="{00000000-0004-0000-0000-000002000000}"/>
  </hyperlinks>
  <pageMargins left="0.39370078740157483" right="0.78740157480314965" top="0.59055118110236227" bottom="0.39370078740157483" header="0.31496062992125984" footer="0.31496062992125984"/>
  <pageSetup paperSize="9" scale="89" orientation="landscape" r:id="rId4"/>
  <headerFooter>
    <oddHeader xml:space="preserve">&amp;C
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Sicherheitscheck</vt:lpstr>
    </vt:vector>
  </TitlesOfParts>
  <Company>TMS Pro Shop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Zisowsky, Jennifer</dc:creator>
  <cp:lastModifiedBy>Sebastian Stute</cp:lastModifiedBy>
  <cp:lastPrinted>2013-02-13T13:29:23Z</cp:lastPrinted>
  <dcterms:created xsi:type="dcterms:W3CDTF">2013-02-08T09:31:14Z</dcterms:created>
  <dcterms:modified xsi:type="dcterms:W3CDTF">2024-02-15T13:10:22Z</dcterms:modified>
</cp:coreProperties>
</file>